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caPost-Bruggeman\Downloads\"/>
    </mc:Choice>
  </mc:AlternateContent>
  <xr:revisionPtr revIDLastSave="0" documentId="13_ncr:1_{FBDA45C1-1032-4883-BA10-E601AD1D0B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5" i="1"/>
  <c r="A1" i="1"/>
  <c r="A47" i="1"/>
  <c r="A52" i="1"/>
  <c r="A57" i="1"/>
  <c r="A63" i="1"/>
  <c r="A69" i="1"/>
  <c r="A41" i="1"/>
  <c r="A36" i="1"/>
  <c r="A5" i="1"/>
  <c r="A6" i="1" s="1"/>
  <c r="A7" i="1" s="1"/>
  <c r="A21" i="1"/>
  <c r="A10" i="1"/>
  <c r="A15" i="1"/>
  <c r="A29" i="1"/>
  <c r="A4" i="1"/>
  <c r="A8" i="1" l="1"/>
  <c r="A9" i="1" s="1"/>
  <c r="A11" i="1" s="1"/>
  <c r="A12" i="1" s="1"/>
  <c r="A13" i="1" s="1"/>
  <c r="A14" i="1" s="1"/>
  <c r="A16" i="1" s="1"/>
  <c r="A18" i="1" l="1"/>
  <c r="A19" i="1" s="1"/>
  <c r="A20" i="1" s="1"/>
  <c r="A22" i="1" s="1"/>
  <c r="A24" i="1" s="1"/>
  <c r="A26" i="1" s="1"/>
  <c r="A27" i="1" s="1"/>
  <c r="A28" i="1" s="1"/>
  <c r="A30" i="1" l="1"/>
  <c r="A31" i="1" l="1"/>
  <c r="A33" i="1" l="1"/>
  <c r="A34" i="1" s="1"/>
  <c r="A37" i="1" s="1"/>
  <c r="A38" i="1" l="1"/>
  <c r="A39" i="1" s="1"/>
  <c r="A40" i="1" s="1"/>
  <c r="A42" i="1" s="1"/>
  <c r="A43" i="1" s="1"/>
  <c r="A44" i="1" s="1"/>
  <c r="A45" i="1" l="1"/>
  <c r="A46" i="1" s="1"/>
  <c r="A48" i="1" s="1"/>
  <c r="A49" i="1" s="1"/>
  <c r="A50" i="1" s="1"/>
  <c r="A51" i="1" s="1"/>
  <c r="A53" i="1" l="1"/>
  <c r="A54" i="1" l="1"/>
  <c r="A55" i="1" s="1"/>
  <c r="A56" i="1" s="1"/>
  <c r="A58" i="1" l="1"/>
  <c r="A59" i="1" s="1"/>
  <c r="A60" i="1" s="1"/>
  <c r="A61" i="1" s="1"/>
  <c r="A62" i="1" s="1"/>
  <c r="A65" i="1" s="1"/>
  <c r="A66" i="1" l="1"/>
  <c r="A67" i="1" s="1"/>
  <c r="A68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<sst xmlns="http://schemas.openxmlformats.org/spreadsheetml/2006/main" count="85" uniqueCount="70">
  <si>
    <t xml:space="preserve">Hersteld Hervormde Kerk  </t>
  </si>
  <si>
    <t>Datum</t>
  </si>
  <si>
    <t>Omschrijving</t>
  </si>
  <si>
    <t>Diaconie</t>
  </si>
  <si>
    <t>Kerkvoogdij</t>
  </si>
  <si>
    <r>
      <t xml:space="preserve">Extra collecte </t>
    </r>
    <r>
      <rPr>
        <b/>
        <sz val="10.5"/>
        <color indexed="9"/>
        <rFont val="Calibri"/>
        <family val="2"/>
      </rPr>
      <t>¹</t>
    </r>
  </si>
  <si>
    <r>
      <t>Kenmerk</t>
    </r>
    <r>
      <rPr>
        <b/>
        <sz val="10.5"/>
        <color indexed="9"/>
        <rFont val="Calibri"/>
        <family val="2"/>
      </rPr>
      <t>⁴</t>
    </r>
  </si>
  <si>
    <t>Opleiding predikanten</t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</si>
  <si>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Diaconale projecten Malawi</t>
    </r>
  </si>
  <si>
    <t>4 zondagen</t>
  </si>
  <si>
    <t>Landelijk jeugdwerk</t>
  </si>
  <si>
    <t>4 zondagen; 1 bijzondere dag</t>
  </si>
  <si>
    <r>
      <t>Voorjaarszendingscollecte</t>
    </r>
    <r>
      <rPr>
        <b/>
        <sz val="10.5"/>
        <rFont val="Calibri"/>
        <family val="2"/>
      </rPr>
      <t>³</t>
    </r>
  </si>
  <si>
    <r>
      <t>Biddag</t>
    </r>
    <r>
      <rPr>
        <sz val="10.5"/>
        <rFont val="Calibri"/>
        <family val="2"/>
      </rPr>
      <t>²</t>
    </r>
    <r>
      <rPr>
        <i/>
        <sz val="10.5"/>
        <rFont val="Arial"/>
        <family val="2"/>
      </rPr>
      <t xml:space="preserve"> (woe)</t>
    </r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</si>
  <si>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Noodhulp en Rampenfonds</t>
    </r>
  </si>
  <si>
    <t>4 zondagen; w.v. 1 eerste feestdag, 1 tweede feestdag, 1 feestdag</t>
  </si>
  <si>
    <t>Evangelisatiewerk</t>
  </si>
  <si>
    <t>Goede Vrijdag</t>
  </si>
  <si>
    <t>1e Paasdag</t>
  </si>
  <si>
    <t>2e Paasdag</t>
  </si>
  <si>
    <t>Fonds noodlijdende gemeenten en personen</t>
  </si>
  <si>
    <t>Hemelvaartsdag (do)</t>
  </si>
  <si>
    <t>1e Pinksterdag</t>
  </si>
  <si>
    <t>Zendingscollecte</t>
  </si>
  <si>
    <t>2e Pinksterdag</t>
  </si>
  <si>
    <t>5 zondagen</t>
  </si>
  <si>
    <t>Zomercollecte landelijk jeugdwerk</t>
  </si>
  <si>
    <t xml:space="preserve">Opleiding predikanten </t>
  </si>
  <si>
    <t>Israëlzondag</t>
  </si>
  <si>
    <t>Werk onder het Joodse volk in Israël</t>
  </si>
  <si>
    <t xml:space="preserve">Dankdag² (woe) </t>
  </si>
  <si>
    <t>Najaarszendingscollecte³</t>
  </si>
  <si>
    <t xml:space="preserve">Landelijk jeugdwerk </t>
  </si>
  <si>
    <t xml:space="preserve">Evangelisatiewerk </t>
  </si>
  <si>
    <t>Toelichting:</t>
  </si>
  <si>
    <t>1. De landelijke collecte wordt gehouden naar plaatselijk gebruik. Indien u altijd twee collecten houdt, komt deze collecte in de plaats van een kerkvoogdelijke collecte.</t>
  </si>
  <si>
    <t>2. Deze diensten worden plaatselijk soms op andere data gehouden.</t>
  </si>
  <si>
    <t>3. Voorjaars- en najaarszendingscollecte. De data waarop u deze collecten houdt, mag u verzetten naar een voor uw gemeente meer gebruikelijke datum.</t>
  </si>
  <si>
    <t>4. Voor de registratie van de collectenopbrengsten wordt gebruik gemaakt van betaalkenmerken. Zou u dit kenmerk met collectedatum willen vermelden bij de afdracht van de collecte?</t>
  </si>
  <si>
    <t>U KUNT ONDERSTAANDE TENAAMSTELLING GEBRUIKEN. BIJ DE OVERBOEKING KAN DE MELDING VERSCHIJNEN DAT HET IBAN HOORT BIJ ST. KERKEL BUR VD HERSTELD HERV KERK</t>
  </si>
  <si>
    <t>Afdracht collecten:</t>
  </si>
  <si>
    <t>IBAN/rekeningnummer</t>
  </si>
  <si>
    <t>Evangelisatie</t>
  </si>
  <si>
    <t>NL59 RABO 0141 4580 70</t>
  </si>
  <si>
    <t xml:space="preserve">t.n.v. Commissie Evangelisatie HHK </t>
  </si>
  <si>
    <t>HHJO Landelijk jeugdwerk</t>
  </si>
  <si>
    <t>NL73 RABO 0342 0605 11</t>
  </si>
  <si>
    <t>t.n.v. Commissie Jeugdwerk</t>
  </si>
  <si>
    <t>Zending ZHHK</t>
  </si>
  <si>
    <t>NL61 RABO 0113 2182 30</t>
  </si>
  <si>
    <t>t.n.v. Commissie Zending HHK</t>
  </si>
  <si>
    <t>NL81 RABO 0141 4580 62</t>
  </si>
  <si>
    <t>t.n.v. HHK Commissie Opleiding</t>
  </si>
  <si>
    <t xml:space="preserve">Fonds noodlijdende gemeenten en personen </t>
  </si>
  <si>
    <t>NL83 RABO 0341 6682 57</t>
  </si>
  <si>
    <t xml:space="preserve">t.n.v. St Kerkelijk Bureau Hersteld Hervormde Kerk </t>
  </si>
  <si>
    <t>Israël</t>
  </si>
  <si>
    <t>NL91 RABO 0191 9482 25</t>
  </si>
  <si>
    <t>t.n.v. Commissie Israël HHK</t>
  </si>
  <si>
    <t>Collecten t.b.v. Generale Diaconale Commissie</t>
  </si>
  <si>
    <t>NL87 RABO 0342 0703 47</t>
  </si>
  <si>
    <t>t.n.v. GDC Generale Diaconale Commissie</t>
  </si>
  <si>
    <t>Wilt u bij de afdracht het doel van de collecte, de naam van uw gemeente en indien van toepassing het betaalkenmerk vermelden?!</t>
  </si>
  <si>
    <t>Nieuwjaarsdag (zo)</t>
  </si>
  <si>
    <t>5 zondagen; w.v. 1 feestdag</t>
  </si>
  <si>
    <t>Eerste Kerstdag (ma)</t>
  </si>
  <si>
    <t>Tweede Kerstdag (di)</t>
  </si>
  <si>
    <t>Oudejaarsdag (zo)</t>
  </si>
  <si>
    <t>5 zondagen; w.v. 1 eerste feestdag, 1 tweede feestdag, 1 feestdag</t>
  </si>
  <si>
    <t>5 zondagen; w.v. 1 bijzondere dag, 1 eerste feestdag, 1 tweede feestdag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</si>
</sst>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0"/>
      <name val="Arial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b/>
      <sz val="10.5"/>
      <name val="Calibri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3" borderId="1" xfId="0" applyFont="1" applyFill="1" applyBorder="1"/>
    <xf numFmtId="0" fontId="7" fillId="0" borderId="2" xfId="0" applyFont="1" applyBorder="1"/>
    <xf numFmtId="0" fontId="6" fillId="0" borderId="2" xfId="0" applyFont="1" applyBorder="1" applyProtection="1">
      <protection locked="0"/>
    </xf>
    <xf numFmtId="0" fontId="6" fillId="0" borderId="2" xfId="0" applyFont="1" applyBorder="1"/>
    <xf numFmtId="0" fontId="6" fillId="0" borderId="0" xfId="0" applyFont="1"/>
    <xf numFmtId="164" fontId="6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3" borderId="0" xfId="0" applyFont="1" applyFill="1"/>
    <xf numFmtId="0" fontId="5" fillId="3" borderId="9" xfId="0" applyFont="1" applyFill="1" applyBorder="1"/>
    <xf numFmtId="0" fontId="11" fillId="0" borderId="0" xfId="0" applyFont="1"/>
    <xf numFmtId="164" fontId="6" fillId="0" borderId="1" xfId="0" applyNumberFormat="1" applyFont="1" applyBorder="1" applyAlignment="1">
      <alignment horizontal="center"/>
    </xf>
    <xf numFmtId="0" fontId="6" fillId="0" borderId="0" xfId="0" applyFont="1" applyProtection="1">
      <protection locked="0"/>
    </xf>
    <xf numFmtId="0" fontId="13" fillId="0" borderId="2" xfId="0" applyFont="1" applyBorder="1" applyProtection="1">
      <protection locked="0"/>
    </xf>
    <xf numFmtId="0" fontId="1" fillId="0" borderId="2" xfId="0" applyFont="1" applyBorder="1"/>
    <xf numFmtId="0" fontId="15" fillId="0" borderId="0" xfId="0" applyFont="1"/>
    <xf numFmtId="164" fontId="6" fillId="0" borderId="9" xfId="0" applyNumberFormat="1" applyFont="1" applyBorder="1" applyAlignment="1">
      <alignment horizontal="center"/>
    </xf>
    <xf numFmtId="0" fontId="5" fillId="0" borderId="11" xfId="0" applyFont="1" applyBorder="1"/>
    <xf numFmtId="0" fontId="7" fillId="5" borderId="8" xfId="0" applyFont="1" applyFill="1" applyBorder="1"/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5" borderId="13" xfId="0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3" borderId="2" xfId="0" applyFont="1" applyFill="1" applyBorder="1"/>
    <xf numFmtId="0" fontId="5" fillId="0" borderId="2" xfId="0" applyFont="1" applyBorder="1"/>
    <xf numFmtId="0" fontId="7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3" fillId="0" borderId="0" xfId="0" applyFont="1"/>
    <xf numFmtId="0" fontId="6" fillId="0" borderId="0" xfId="0" applyFont="1" applyAlignment="1">
      <alignment wrapText="1"/>
    </xf>
    <xf numFmtId="0" fontId="7" fillId="3" borderId="2" xfId="0" applyFont="1" applyFill="1" applyBorder="1" applyAlignment="1"/>
    <xf numFmtId="0" fontId="7" fillId="0" borderId="2" xfId="0" applyFont="1" applyBorder="1" applyAlignment="1"/>
    <xf numFmtId="0" fontId="16" fillId="0" borderId="0" xfId="0" applyFont="1" applyAlignment="1">
      <alignment wrapText="1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7" fillId="3" borderId="10" xfId="0" applyFont="1" applyFill="1" applyBorder="1" applyAlignment="1"/>
    <xf numFmtId="0" fontId="7" fillId="0" borderId="10" xfId="0" applyFont="1" applyBorder="1" applyAlignment="1"/>
    <xf numFmtId="0" fontId="1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zoomScale="80" zoomScaleNormal="80" workbookViewId="0">
      <selection activeCell="M5" sqref="M5"/>
    </sheetView>
  </sheetViews>
  <sheetFormatPr defaultColWidth="8.88671875" defaultRowHeight="13.2" x14ac:dyDescent="0.25"/>
  <cols>
    <col min="1" max="1" width="18.33203125" customWidth="1"/>
    <col min="2" max="2" width="24.5546875" customWidth="1"/>
    <col min="3" max="3" width="29.6640625" customWidth="1"/>
    <col min="4" max="4" width="24" customWidth="1"/>
    <col min="5" max="5" width="46.5546875" customWidth="1"/>
    <col min="6" max="6" width="17" bestFit="1" customWidth="1"/>
    <col min="7" max="7" width="7.44140625" customWidth="1"/>
  </cols>
  <sheetData>
    <row r="1" spans="1:7" ht="15.6" x14ac:dyDescent="0.3">
      <c r="A1" s="46" t="str">
        <f>"COLLECTEROOSTER "&amp;G2</f>
        <v>COLLECTEROOSTER 2023</v>
      </c>
      <c r="B1" s="47"/>
      <c r="C1" s="47"/>
      <c r="D1" s="51" t="s">
        <v>0</v>
      </c>
      <c r="E1" s="51"/>
      <c r="F1" s="51"/>
    </row>
    <row r="2" spans="1:7" s="1" customFormat="1" thickBot="1" x14ac:dyDescent="0.25">
      <c r="G2" s="2">
        <v>2023</v>
      </c>
    </row>
    <row r="3" spans="1:7" s="1" customFormat="1" ht="14.4" x14ac:dyDescent="0.3">
      <c r="A3" s="28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</row>
    <row r="4" spans="1:7" s="1" customFormat="1" ht="14.4" x14ac:dyDescent="0.3">
      <c r="A4" s="3" t="str">
        <f>"JANUARI "&amp;$G$2</f>
        <v>JANUARI 2023</v>
      </c>
      <c r="B4" s="15"/>
      <c r="C4" s="49" t="s">
        <v>64</v>
      </c>
      <c r="D4" s="50"/>
      <c r="E4" s="50"/>
      <c r="F4" s="25"/>
    </row>
    <row r="5" spans="1:7" s="1" customFormat="1" ht="14.4" x14ac:dyDescent="0.3">
      <c r="A5" s="23">
        <f>DATE(G2,1,1)</f>
        <v>44927</v>
      </c>
      <c r="B5" s="4" t="s">
        <v>63</v>
      </c>
      <c r="C5" s="5"/>
      <c r="D5" s="5"/>
      <c r="E5" s="32" t="s">
        <v>7</v>
      </c>
      <c r="F5" s="27">
        <v>10060</v>
      </c>
    </row>
    <row r="6" spans="1:7" s="1" customFormat="1" ht="13.8" x14ac:dyDescent="0.25">
      <c r="A6" s="23">
        <f>A5+7</f>
        <v>44934</v>
      </c>
      <c r="B6" s="6"/>
      <c r="C6" s="5"/>
      <c r="D6" s="5"/>
      <c r="E6" s="5"/>
      <c r="F6" s="27"/>
    </row>
    <row r="7" spans="1:7" s="1" customFormat="1" ht="13.8" x14ac:dyDescent="0.25">
      <c r="A7" s="23">
        <f>A6+7</f>
        <v>44941</v>
      </c>
      <c r="B7" s="6"/>
      <c r="C7" s="5" t="s">
        <v>8</v>
      </c>
      <c r="D7" s="5"/>
      <c r="E7" s="5"/>
      <c r="F7" s="27"/>
    </row>
    <row r="8" spans="1:7" s="1" customFormat="1" ht="13.8" x14ac:dyDescent="0.25">
      <c r="A8" s="23">
        <f>A7+7</f>
        <v>44948</v>
      </c>
      <c r="B8" s="6"/>
      <c r="C8" s="5"/>
      <c r="D8" s="5"/>
      <c r="E8" s="5"/>
      <c r="F8" s="27"/>
    </row>
    <row r="9" spans="1:7" s="1" customFormat="1" ht="13.8" x14ac:dyDescent="0.25">
      <c r="A9" s="23">
        <f>A8+7</f>
        <v>44955</v>
      </c>
      <c r="B9" s="6"/>
      <c r="C9" s="20"/>
      <c r="D9" s="5"/>
      <c r="E9" s="5"/>
      <c r="F9" s="27"/>
    </row>
    <row r="10" spans="1:7" s="1" customFormat="1" ht="14.4" x14ac:dyDescent="0.3">
      <c r="A10" s="3" t="str">
        <f>"FEBRUARI "&amp;$G$2</f>
        <v>FEBRUARI 2023</v>
      </c>
      <c r="B10" s="33"/>
      <c r="C10" s="40" t="s">
        <v>9</v>
      </c>
      <c r="D10" s="41"/>
      <c r="E10" s="41"/>
      <c r="F10" s="31"/>
    </row>
    <row r="11" spans="1:7" s="1" customFormat="1" ht="13.8" x14ac:dyDescent="0.25">
      <c r="A11" s="23">
        <f>A9+7</f>
        <v>44962</v>
      </c>
      <c r="B11" s="6"/>
      <c r="C11" s="21"/>
      <c r="D11" s="5"/>
      <c r="E11" s="34" t="s">
        <v>10</v>
      </c>
      <c r="F11" s="27">
        <v>10072</v>
      </c>
    </row>
    <row r="12" spans="1:7" s="1" customFormat="1" ht="13.8" x14ac:dyDescent="0.25">
      <c r="A12" s="23">
        <f>A11+7</f>
        <v>44969</v>
      </c>
      <c r="B12" s="6"/>
      <c r="C12" s="5"/>
      <c r="D12" s="5"/>
      <c r="E12" s="34"/>
      <c r="F12" s="27"/>
    </row>
    <row r="13" spans="1:7" s="1" customFormat="1" ht="13.8" x14ac:dyDescent="0.25">
      <c r="A13" s="23">
        <f>A12+7</f>
        <v>44976</v>
      </c>
      <c r="B13" s="6"/>
      <c r="C13" s="5"/>
      <c r="D13" s="5"/>
      <c r="E13" s="6"/>
      <c r="F13" s="27"/>
    </row>
    <row r="14" spans="1:7" s="1" customFormat="1" ht="13.8" x14ac:dyDescent="0.25">
      <c r="A14" s="23">
        <f>A13+7</f>
        <v>44983</v>
      </c>
      <c r="B14" s="6"/>
      <c r="C14" s="5"/>
      <c r="D14" s="5"/>
      <c r="E14" s="5"/>
      <c r="F14" s="27"/>
    </row>
    <row r="15" spans="1:7" s="1" customFormat="1" ht="14.4" x14ac:dyDescent="0.3">
      <c r="A15" s="3" t="str">
        <f>"MAART "&amp;$G$2</f>
        <v>MAART 2023</v>
      </c>
      <c r="B15" s="33"/>
      <c r="C15" s="40" t="s">
        <v>11</v>
      </c>
      <c r="D15" s="41"/>
      <c r="E15" s="41"/>
      <c r="F15" s="31"/>
    </row>
    <row r="16" spans="1:7" s="1" customFormat="1" ht="14.4" x14ac:dyDescent="0.3">
      <c r="A16" s="23">
        <f>A14+7</f>
        <v>44990</v>
      </c>
      <c r="B16" s="6"/>
      <c r="C16" s="5"/>
      <c r="D16" s="5"/>
      <c r="E16" s="32" t="s">
        <v>12</v>
      </c>
      <c r="F16" s="27">
        <v>10020</v>
      </c>
    </row>
    <row r="17" spans="1:6" s="1" customFormat="1" ht="14.4" x14ac:dyDescent="0.3">
      <c r="A17" s="23">
        <v>44993</v>
      </c>
      <c r="B17" s="4" t="s">
        <v>13</v>
      </c>
      <c r="C17" s="5"/>
      <c r="D17" s="5"/>
      <c r="E17" s="32"/>
      <c r="F17" s="27"/>
    </row>
    <row r="18" spans="1:6" s="1" customFormat="1" ht="14.4" x14ac:dyDescent="0.3">
      <c r="A18" s="23">
        <f>A16+7</f>
        <v>44997</v>
      </c>
      <c r="B18" s="4"/>
      <c r="C18" s="5"/>
      <c r="D18" s="5"/>
      <c r="E18" s="32"/>
      <c r="F18" s="27"/>
    </row>
    <row r="19" spans="1:6" s="1" customFormat="1" ht="14.4" x14ac:dyDescent="0.3">
      <c r="A19" s="23">
        <f>A18+7</f>
        <v>45004</v>
      </c>
      <c r="B19" s="4"/>
      <c r="C19" s="5" t="s">
        <v>14</v>
      </c>
      <c r="D19" s="5"/>
      <c r="E19" s="5"/>
      <c r="F19" s="27"/>
    </row>
    <row r="20" spans="1:6" s="1" customFormat="1" ht="14.4" x14ac:dyDescent="0.3">
      <c r="A20" s="23">
        <f>A19+7</f>
        <v>45011</v>
      </c>
      <c r="B20" s="4"/>
      <c r="C20" s="5"/>
      <c r="D20" s="5"/>
      <c r="E20" s="5"/>
      <c r="F20" s="27"/>
    </row>
    <row r="21" spans="1:6" s="1" customFormat="1" ht="14.4" x14ac:dyDescent="0.3">
      <c r="A21" s="16" t="str">
        <f>"APRIL "&amp;$G$2</f>
        <v>APRIL 2023</v>
      </c>
      <c r="B21" s="33"/>
      <c r="C21" s="40" t="s">
        <v>68</v>
      </c>
      <c r="D21" s="41"/>
      <c r="E21" s="41"/>
      <c r="F21" s="31"/>
    </row>
    <row r="22" spans="1:6" s="1" customFormat="1" ht="14.4" x14ac:dyDescent="0.3">
      <c r="A22" s="23">
        <f>A20+7</f>
        <v>45018</v>
      </c>
      <c r="B22" s="4"/>
      <c r="C22" s="20"/>
      <c r="D22" s="5"/>
      <c r="E22" s="34" t="s">
        <v>16</v>
      </c>
      <c r="F22" s="27">
        <v>10005</v>
      </c>
    </row>
    <row r="23" spans="1:6" s="1" customFormat="1" ht="14.4" x14ac:dyDescent="0.3">
      <c r="A23" s="23">
        <v>45023</v>
      </c>
      <c r="B23" s="4" t="s">
        <v>17</v>
      </c>
      <c r="C23" s="20"/>
      <c r="D23" s="5"/>
      <c r="E23" s="34"/>
      <c r="F23" s="27"/>
    </row>
    <row r="24" spans="1:6" s="1" customFormat="1" ht="14.4" x14ac:dyDescent="0.3">
      <c r="A24" s="23">
        <f>A22+7</f>
        <v>45025</v>
      </c>
      <c r="B24" s="4" t="s">
        <v>18</v>
      </c>
      <c r="C24" s="5"/>
      <c r="D24" s="5"/>
      <c r="E24" s="34" t="s">
        <v>7</v>
      </c>
      <c r="F24" s="27">
        <v>10058</v>
      </c>
    </row>
    <row r="25" spans="1:6" s="1" customFormat="1" ht="14.4" x14ac:dyDescent="0.3">
      <c r="A25" s="23">
        <v>45026</v>
      </c>
      <c r="B25" s="4" t="s">
        <v>19</v>
      </c>
      <c r="C25" s="5"/>
      <c r="D25" s="5"/>
      <c r="E25" s="34" t="s">
        <v>7</v>
      </c>
      <c r="F25" s="27">
        <v>10058</v>
      </c>
    </row>
    <row r="26" spans="1:6" s="1" customFormat="1" ht="14.4" x14ac:dyDescent="0.3">
      <c r="A26" s="23">
        <f>A24+7</f>
        <v>45032</v>
      </c>
      <c r="B26" s="4"/>
      <c r="C26" s="5"/>
      <c r="D26" s="5"/>
      <c r="E26" s="34"/>
      <c r="F26" s="27"/>
    </row>
    <row r="27" spans="1:6" s="1" customFormat="1" ht="14.4" x14ac:dyDescent="0.3">
      <c r="A27" s="23">
        <f>A26+7</f>
        <v>45039</v>
      </c>
      <c r="B27" s="4"/>
      <c r="C27" s="5"/>
      <c r="D27" s="5"/>
      <c r="E27" s="34"/>
      <c r="F27" s="27"/>
    </row>
    <row r="28" spans="1:6" s="1" customFormat="1" ht="13.8" x14ac:dyDescent="0.25">
      <c r="A28" s="23">
        <f>A27+7</f>
        <v>45046</v>
      </c>
      <c r="B28" s="21"/>
      <c r="C28" s="5"/>
      <c r="D28" s="5"/>
      <c r="E28" s="34"/>
      <c r="F28" s="27"/>
    </row>
    <row r="29" spans="1:6" s="1" customFormat="1" ht="14.4" x14ac:dyDescent="0.3">
      <c r="A29" s="3" t="str">
        <f>"MEI "&amp;$G$2</f>
        <v>MEI 2023</v>
      </c>
      <c r="B29" s="33"/>
      <c r="C29" s="40" t="s">
        <v>15</v>
      </c>
      <c r="D29" s="41"/>
      <c r="E29" s="41"/>
      <c r="F29" s="31"/>
    </row>
    <row r="30" spans="1:6" s="1" customFormat="1" ht="14.4" x14ac:dyDescent="0.3">
      <c r="A30" s="23">
        <f>A28+7</f>
        <v>45053</v>
      </c>
      <c r="B30" s="6"/>
      <c r="C30" s="4"/>
      <c r="D30" s="4"/>
      <c r="E30" s="34" t="s">
        <v>20</v>
      </c>
      <c r="F30" s="27">
        <v>10067</v>
      </c>
    </row>
    <row r="31" spans="1:6" s="1" customFormat="1" ht="14.4" x14ac:dyDescent="0.3">
      <c r="A31" s="23">
        <f>A30+7</f>
        <v>45060</v>
      </c>
      <c r="B31" s="4"/>
      <c r="C31" s="5"/>
      <c r="D31" s="5"/>
      <c r="E31" s="34"/>
      <c r="F31" s="27"/>
    </row>
    <row r="32" spans="1:6" s="1" customFormat="1" ht="14.4" x14ac:dyDescent="0.3">
      <c r="A32" s="23">
        <v>45064</v>
      </c>
      <c r="B32" s="4" t="s">
        <v>21</v>
      </c>
      <c r="C32" s="5"/>
      <c r="D32" s="5"/>
      <c r="E32" s="34"/>
      <c r="F32" s="27"/>
    </row>
    <row r="33" spans="1:6" s="1" customFormat="1" ht="14.4" x14ac:dyDescent="0.3">
      <c r="A33" s="23">
        <f>A31+7</f>
        <v>45067</v>
      </c>
      <c r="B33" s="4"/>
      <c r="C33" s="5"/>
      <c r="D33" s="5"/>
      <c r="E33" s="34"/>
      <c r="F33" s="27"/>
    </row>
    <row r="34" spans="1:6" s="1" customFormat="1" ht="14.4" x14ac:dyDescent="0.3">
      <c r="A34" s="23">
        <f>A33+7</f>
        <v>45074</v>
      </c>
      <c r="B34" s="4" t="s">
        <v>22</v>
      </c>
      <c r="C34" s="5"/>
      <c r="D34" s="5"/>
      <c r="E34" s="32" t="s">
        <v>23</v>
      </c>
      <c r="F34" s="27">
        <v>10021</v>
      </c>
    </row>
    <row r="35" spans="1:6" s="1" customFormat="1" ht="14.4" x14ac:dyDescent="0.3">
      <c r="A35" s="23">
        <v>45075</v>
      </c>
      <c r="B35" s="4" t="s">
        <v>24</v>
      </c>
      <c r="C35" s="4"/>
      <c r="D35" s="4"/>
      <c r="E35" s="34" t="s">
        <v>23</v>
      </c>
      <c r="F35" s="27">
        <v>10021</v>
      </c>
    </row>
    <row r="36" spans="1:6" s="1" customFormat="1" ht="14.4" x14ac:dyDescent="0.3">
      <c r="A36" s="3" t="str">
        <f>"JUNI "&amp;$G$2</f>
        <v>JUNI 2023</v>
      </c>
      <c r="B36" s="33"/>
      <c r="C36" s="40" t="s">
        <v>9</v>
      </c>
      <c r="D36" s="41"/>
      <c r="E36" s="41"/>
      <c r="F36" s="31"/>
    </row>
    <row r="37" spans="1:6" s="1" customFormat="1" ht="14.4" x14ac:dyDescent="0.3">
      <c r="A37" s="23">
        <f>A34+7</f>
        <v>45081</v>
      </c>
      <c r="B37" s="4"/>
      <c r="C37" s="5"/>
      <c r="D37" s="5"/>
      <c r="E37" s="32"/>
      <c r="F37" s="27"/>
    </row>
    <row r="38" spans="1:6" s="1" customFormat="1" ht="14.4" x14ac:dyDescent="0.3">
      <c r="A38" s="23">
        <f>A37+7</f>
        <v>45088</v>
      </c>
      <c r="B38" s="4"/>
      <c r="C38" s="4"/>
      <c r="D38" s="4"/>
      <c r="E38" s="34" t="s">
        <v>20</v>
      </c>
      <c r="F38" s="27">
        <v>10068</v>
      </c>
    </row>
    <row r="39" spans="1:6" s="1" customFormat="1" ht="13.8" x14ac:dyDescent="0.25">
      <c r="A39" s="23">
        <f>A38+7</f>
        <v>45095</v>
      </c>
      <c r="B39" s="6"/>
      <c r="C39" s="5"/>
      <c r="D39" s="5"/>
      <c r="E39" s="34"/>
      <c r="F39" s="27"/>
    </row>
    <row r="40" spans="1:6" s="1" customFormat="1" ht="13.8" x14ac:dyDescent="0.25">
      <c r="A40" s="23">
        <f>A39+7</f>
        <v>45102</v>
      </c>
      <c r="B40" s="6"/>
      <c r="C40" s="5" t="s">
        <v>8</v>
      </c>
      <c r="D40" s="5"/>
      <c r="E40" s="34"/>
      <c r="F40" s="27"/>
    </row>
    <row r="41" spans="1:6" s="1" customFormat="1" ht="14.4" x14ac:dyDescent="0.3">
      <c r="A41" s="3" t="str">
        <f>"JULI "&amp;$G$2</f>
        <v>JULI 2023</v>
      </c>
      <c r="B41" s="33"/>
      <c r="C41" s="40" t="s">
        <v>25</v>
      </c>
      <c r="D41" s="41"/>
      <c r="E41" s="41"/>
      <c r="F41" s="31"/>
    </row>
    <row r="42" spans="1:6" s="1" customFormat="1" ht="13.8" x14ac:dyDescent="0.25">
      <c r="A42" s="23">
        <f>A40+7</f>
        <v>45109</v>
      </c>
      <c r="B42" s="6"/>
      <c r="C42" s="21"/>
      <c r="D42" s="5"/>
      <c r="E42" s="32" t="s">
        <v>26</v>
      </c>
      <c r="F42" s="27">
        <v>10075</v>
      </c>
    </row>
    <row r="43" spans="1:6" s="1" customFormat="1" ht="14.4" x14ac:dyDescent="0.3">
      <c r="A43" s="23">
        <f>A42+7</f>
        <v>45116</v>
      </c>
      <c r="B43" s="6"/>
      <c r="C43" s="5"/>
      <c r="D43" s="5"/>
      <c r="E43" s="35"/>
      <c r="F43" s="27"/>
    </row>
    <row r="44" spans="1:6" s="1" customFormat="1" ht="13.8" x14ac:dyDescent="0.25">
      <c r="A44" s="23">
        <f>A43+7</f>
        <v>45123</v>
      </c>
      <c r="B44" s="6"/>
      <c r="C44" s="5"/>
      <c r="D44" s="5"/>
      <c r="E44" s="5"/>
      <c r="F44" s="27"/>
    </row>
    <row r="45" spans="1:6" s="1" customFormat="1" ht="13.8" x14ac:dyDescent="0.25">
      <c r="A45" s="23">
        <f>A44+7</f>
        <v>45130</v>
      </c>
      <c r="B45" s="6"/>
      <c r="C45" s="5"/>
      <c r="D45" s="5"/>
      <c r="E45" s="5"/>
      <c r="F45" s="27"/>
    </row>
    <row r="46" spans="1:6" s="1" customFormat="1" ht="13.8" x14ac:dyDescent="0.25">
      <c r="A46" s="23">
        <f>A45+7</f>
        <v>45137</v>
      </c>
      <c r="B46" s="6"/>
      <c r="C46" s="5"/>
      <c r="D46" s="5"/>
      <c r="E46" s="5"/>
      <c r="F46" s="27"/>
    </row>
    <row r="47" spans="1:6" s="1" customFormat="1" ht="14.4" x14ac:dyDescent="0.3">
      <c r="A47" s="3" t="str">
        <f>"AUGUSTUS "&amp;$G$2</f>
        <v>AUGUSTUS 2023</v>
      </c>
      <c r="B47" s="33"/>
      <c r="C47" s="40" t="s">
        <v>9</v>
      </c>
      <c r="D47" s="41"/>
      <c r="E47" s="41"/>
      <c r="F47" s="31"/>
    </row>
    <row r="48" spans="1:6" s="1" customFormat="1" ht="13.8" x14ac:dyDescent="0.25">
      <c r="A48" s="23">
        <f>A46+7</f>
        <v>45144</v>
      </c>
      <c r="B48" s="6"/>
      <c r="C48" s="5"/>
      <c r="D48" s="5"/>
      <c r="E48" s="5"/>
      <c r="F48" s="27"/>
    </row>
    <row r="49" spans="1:8" s="1" customFormat="1" ht="13.8" x14ac:dyDescent="0.25">
      <c r="A49" s="23">
        <f>A48+7</f>
        <v>45151</v>
      </c>
      <c r="B49" s="6"/>
      <c r="C49" s="5"/>
      <c r="D49" s="5"/>
      <c r="E49" s="5"/>
      <c r="F49" s="27"/>
    </row>
    <row r="50" spans="1:8" s="1" customFormat="1" ht="13.8" x14ac:dyDescent="0.25">
      <c r="A50" s="23">
        <f>A49+7</f>
        <v>45158</v>
      </c>
      <c r="B50" s="6"/>
      <c r="C50" s="5"/>
      <c r="D50" s="5"/>
      <c r="E50" s="32"/>
      <c r="F50" s="27"/>
    </row>
    <row r="51" spans="1:8" s="1" customFormat="1" ht="13.8" x14ac:dyDescent="0.25">
      <c r="A51" s="23">
        <f>A50+7</f>
        <v>45165</v>
      </c>
      <c r="B51" s="6"/>
      <c r="C51" s="5"/>
      <c r="D51" s="5"/>
      <c r="E51" s="36"/>
      <c r="F51" s="27"/>
    </row>
    <row r="52" spans="1:8" s="1" customFormat="1" ht="14.4" x14ac:dyDescent="0.3">
      <c r="A52" s="3" t="str">
        <f>"SEPTEMBER "&amp;$G$2</f>
        <v>SEPTEMBER 2023</v>
      </c>
      <c r="B52" s="33"/>
      <c r="C52" s="40" t="s">
        <v>9</v>
      </c>
      <c r="D52" s="41"/>
      <c r="E52" s="41"/>
      <c r="F52" s="31"/>
    </row>
    <row r="53" spans="1:8" s="1" customFormat="1" ht="13.8" x14ac:dyDescent="0.25">
      <c r="A53" s="23">
        <f>A51+7</f>
        <v>45172</v>
      </c>
      <c r="B53" s="6"/>
      <c r="C53" s="5"/>
      <c r="D53" s="5"/>
      <c r="E53" s="34" t="s">
        <v>27</v>
      </c>
      <c r="F53" s="27">
        <v>10059</v>
      </c>
    </row>
    <row r="54" spans="1:8" s="1" customFormat="1" ht="13.8" x14ac:dyDescent="0.25">
      <c r="A54" s="23">
        <f>A53+7</f>
        <v>45179</v>
      </c>
      <c r="B54" s="6"/>
      <c r="C54" s="5"/>
      <c r="D54" s="5"/>
      <c r="E54" s="34" t="s">
        <v>20</v>
      </c>
      <c r="F54" s="27">
        <v>10069</v>
      </c>
    </row>
    <row r="55" spans="1:8" s="1" customFormat="1" ht="13.8" x14ac:dyDescent="0.25">
      <c r="A55" s="23">
        <f>A54+7</f>
        <v>45186</v>
      </c>
      <c r="B55" s="6"/>
      <c r="C55" s="5"/>
      <c r="D55" s="5"/>
      <c r="E55" s="34"/>
      <c r="F55" s="27"/>
    </row>
    <row r="56" spans="1:8" s="1" customFormat="1" ht="13.8" x14ac:dyDescent="0.25">
      <c r="A56" s="23">
        <f>A55+7</f>
        <v>45193</v>
      </c>
      <c r="B56" s="6"/>
      <c r="C56" s="5"/>
      <c r="D56" s="5"/>
      <c r="E56" s="34"/>
      <c r="F56" s="27"/>
    </row>
    <row r="57" spans="1:8" s="1" customFormat="1" ht="14.4" x14ac:dyDescent="0.3">
      <c r="A57" s="16" t="str">
        <f>"OKTOBER "&amp;$G$2</f>
        <v>OKTOBER 2023</v>
      </c>
      <c r="B57" s="33"/>
      <c r="C57" s="40" t="s">
        <v>25</v>
      </c>
      <c r="D57" s="41"/>
      <c r="E57" s="41"/>
      <c r="F57" s="31"/>
    </row>
    <row r="58" spans="1:8" s="1" customFormat="1" ht="14.4" x14ac:dyDescent="0.3">
      <c r="A58" s="23">
        <f>A56+7</f>
        <v>45200</v>
      </c>
      <c r="B58" s="4" t="s">
        <v>28</v>
      </c>
      <c r="C58" s="5"/>
      <c r="D58" s="5"/>
      <c r="E58" s="32" t="s">
        <v>29</v>
      </c>
      <c r="F58" s="27">
        <v>10013</v>
      </c>
    </row>
    <row r="59" spans="1:8" s="1" customFormat="1" ht="14.4" x14ac:dyDescent="0.3">
      <c r="A59" s="23">
        <f>A58+7</f>
        <v>45207</v>
      </c>
      <c r="B59" s="4"/>
      <c r="C59" s="5" t="s">
        <v>14</v>
      </c>
      <c r="D59" s="5"/>
      <c r="E59" s="32"/>
      <c r="F59" s="27"/>
    </row>
    <row r="60" spans="1:8" s="1" customFormat="1" ht="13.8" x14ac:dyDescent="0.25">
      <c r="A60" s="29">
        <f>A59+7</f>
        <v>45214</v>
      </c>
      <c r="B60" s="6"/>
      <c r="C60" s="5"/>
      <c r="D60" s="5"/>
      <c r="E60" s="32"/>
      <c r="F60" s="27"/>
    </row>
    <row r="61" spans="1:8" s="1" customFormat="1" ht="13.8" x14ac:dyDescent="0.25">
      <c r="A61" s="23">
        <f>A60+7</f>
        <v>45221</v>
      </c>
      <c r="B61" s="6"/>
      <c r="C61" s="20"/>
      <c r="D61" s="5"/>
      <c r="E61" s="6"/>
      <c r="F61" s="27"/>
      <c r="H61" s="19"/>
    </row>
    <row r="62" spans="1:8" s="1" customFormat="1" ht="13.8" x14ac:dyDescent="0.25">
      <c r="A62" s="23">
        <f>A61+7</f>
        <v>45228</v>
      </c>
      <c r="B62" s="6"/>
      <c r="C62" s="20"/>
      <c r="D62" s="5"/>
      <c r="E62" s="6"/>
      <c r="F62" s="27"/>
      <c r="H62" s="19"/>
    </row>
    <row r="63" spans="1:8" s="1" customFormat="1" ht="14.4" x14ac:dyDescent="0.3">
      <c r="A63" s="3" t="str">
        <f>"NOVEMBER "&amp;$G$2</f>
        <v>NOVEMBER 2023</v>
      </c>
      <c r="B63" s="33"/>
      <c r="C63" s="40" t="s">
        <v>11</v>
      </c>
      <c r="D63" s="41"/>
      <c r="E63" s="41"/>
      <c r="F63" s="31"/>
    </row>
    <row r="64" spans="1:8" s="1" customFormat="1" ht="14.4" x14ac:dyDescent="0.3">
      <c r="A64" s="18">
        <v>45231</v>
      </c>
      <c r="B64" s="4" t="s">
        <v>30</v>
      </c>
      <c r="C64" s="4"/>
      <c r="D64" s="4"/>
      <c r="E64" s="4"/>
      <c r="F64" s="37"/>
    </row>
    <row r="65" spans="1:11" s="1" customFormat="1" ht="14.4" x14ac:dyDescent="0.3">
      <c r="A65" s="30">
        <f>A62+7</f>
        <v>45235</v>
      </c>
      <c r="B65" s="4"/>
      <c r="C65" s="5"/>
      <c r="D65" s="5"/>
      <c r="E65" s="32" t="s">
        <v>31</v>
      </c>
      <c r="F65" s="27">
        <v>10023</v>
      </c>
    </row>
    <row r="66" spans="1:11" s="1" customFormat="1" ht="14.4" x14ac:dyDescent="0.3">
      <c r="A66" s="30">
        <f>A65+7</f>
        <v>45242</v>
      </c>
      <c r="B66" s="4"/>
      <c r="C66" s="5"/>
      <c r="D66" s="5"/>
      <c r="E66" s="32"/>
      <c r="F66" s="27"/>
    </row>
    <row r="67" spans="1:11" s="1" customFormat="1" ht="13.8" x14ac:dyDescent="0.25">
      <c r="A67" s="23">
        <f>A66+7</f>
        <v>45249</v>
      </c>
      <c r="B67" s="6"/>
      <c r="C67" s="5"/>
      <c r="D67" s="5"/>
      <c r="E67" s="32" t="s">
        <v>32</v>
      </c>
      <c r="F67" s="27">
        <v>10073</v>
      </c>
    </row>
    <row r="68" spans="1:11" s="1" customFormat="1" ht="13.8" x14ac:dyDescent="0.25">
      <c r="A68" s="23">
        <f>A67+7</f>
        <v>45256</v>
      </c>
      <c r="B68" s="6"/>
      <c r="C68" s="5"/>
      <c r="D68" s="5"/>
      <c r="E68" s="32"/>
      <c r="F68" s="27"/>
    </row>
    <row r="69" spans="1:11" s="1" customFormat="1" ht="14.4" x14ac:dyDescent="0.3">
      <c r="A69" s="3" t="str">
        <f>"DECEMBER "&amp;$G$2</f>
        <v>DECEMBER 2023</v>
      </c>
      <c r="B69" s="33"/>
      <c r="C69" s="40" t="s">
        <v>69</v>
      </c>
      <c r="D69" s="41"/>
      <c r="E69" s="41"/>
      <c r="F69" s="31"/>
    </row>
    <row r="70" spans="1:11" s="1" customFormat="1" ht="13.8" x14ac:dyDescent="0.25">
      <c r="A70" s="23">
        <f>A68+7</f>
        <v>45263</v>
      </c>
      <c r="B70" s="6"/>
      <c r="C70" s="20"/>
      <c r="D70" s="5"/>
      <c r="E70" s="5"/>
      <c r="F70" s="27"/>
    </row>
    <row r="71" spans="1:11" s="1" customFormat="1" ht="13.8" x14ac:dyDescent="0.25">
      <c r="A71" s="23">
        <f>A70+7</f>
        <v>45270</v>
      </c>
      <c r="B71" s="6"/>
      <c r="C71" s="5"/>
      <c r="D71" s="5"/>
      <c r="E71" s="5"/>
      <c r="F71" s="27"/>
    </row>
    <row r="72" spans="1:11" s="1" customFormat="1" ht="13.8" x14ac:dyDescent="0.25">
      <c r="A72" s="23">
        <f>A71+7</f>
        <v>45277</v>
      </c>
      <c r="B72" s="6"/>
      <c r="C72" s="5"/>
      <c r="D72" s="5"/>
      <c r="E72" s="5"/>
      <c r="F72" s="27"/>
      <c r="K72" s="22"/>
    </row>
    <row r="73" spans="1:11" s="1" customFormat="1" ht="14.4" x14ac:dyDescent="0.3">
      <c r="A73" s="23">
        <f>A72+7</f>
        <v>45284</v>
      </c>
      <c r="B73" s="4"/>
      <c r="C73" s="5"/>
      <c r="D73" s="5"/>
      <c r="E73" s="32"/>
      <c r="F73" s="27"/>
    </row>
    <row r="74" spans="1:11" s="1" customFormat="1" ht="14.4" x14ac:dyDescent="0.3">
      <c r="A74" s="23">
        <v>45285</v>
      </c>
      <c r="B74" s="4" t="s">
        <v>65</v>
      </c>
      <c r="C74" s="5"/>
      <c r="D74" s="5"/>
      <c r="E74" s="32" t="s">
        <v>33</v>
      </c>
      <c r="F74" s="27">
        <v>10006</v>
      </c>
    </row>
    <row r="75" spans="1:11" s="1" customFormat="1" ht="14.4" x14ac:dyDescent="0.3">
      <c r="A75" s="23">
        <f>A74+1</f>
        <v>45286</v>
      </c>
      <c r="B75" s="4" t="s">
        <v>66</v>
      </c>
      <c r="C75" s="5"/>
      <c r="D75" s="5"/>
      <c r="E75" s="32" t="s">
        <v>33</v>
      </c>
      <c r="F75" s="27">
        <v>10006</v>
      </c>
    </row>
    <row r="76" spans="1:11" s="1" customFormat="1" ht="15" thickBot="1" x14ac:dyDescent="0.35">
      <c r="A76" s="8">
        <f>A73+7</f>
        <v>45291</v>
      </c>
      <c r="B76" s="9" t="s">
        <v>67</v>
      </c>
      <c r="C76" s="10"/>
      <c r="D76" s="10"/>
      <c r="E76" s="24" t="s">
        <v>7</v>
      </c>
      <c r="F76" s="26">
        <v>10060</v>
      </c>
    </row>
    <row r="77" spans="1:11" s="1" customFormat="1" ht="12.6" x14ac:dyDescent="0.2"/>
    <row r="78" spans="1:11" s="7" customFormat="1" ht="13.8" x14ac:dyDescent="0.25">
      <c r="A78" s="11" t="s">
        <v>34</v>
      </c>
    </row>
    <row r="79" spans="1:11" s="7" customFormat="1" ht="13.8" x14ac:dyDescent="0.25">
      <c r="A79" s="44" t="s">
        <v>35</v>
      </c>
      <c r="B79" s="44"/>
      <c r="C79" s="44"/>
      <c r="D79" s="44"/>
      <c r="E79" s="44"/>
      <c r="F79" s="39"/>
    </row>
    <row r="80" spans="1:11" s="7" customFormat="1" ht="15" customHeight="1" x14ac:dyDescent="0.25">
      <c r="A80" s="48" t="s">
        <v>36</v>
      </c>
      <c r="B80" s="48"/>
      <c r="C80" s="48"/>
      <c r="D80" s="48"/>
      <c r="E80" s="48"/>
    </row>
    <row r="81" spans="1:6" s="7" customFormat="1" ht="15" customHeight="1" x14ac:dyDescent="0.25">
      <c r="A81" s="44" t="s">
        <v>37</v>
      </c>
      <c r="B81" s="44"/>
      <c r="C81" s="44"/>
      <c r="D81" s="44"/>
      <c r="E81" s="44"/>
      <c r="F81" s="39"/>
    </row>
    <row r="82" spans="1:6" s="7" customFormat="1" ht="15" customHeight="1" x14ac:dyDescent="0.25">
      <c r="A82" s="45" t="s">
        <v>38</v>
      </c>
      <c r="B82" s="45"/>
      <c r="C82" s="45"/>
      <c r="D82" s="45"/>
      <c r="E82" s="45"/>
      <c r="F82" s="45"/>
    </row>
    <row r="83" spans="1:6" s="7" customFormat="1" ht="6.75" customHeight="1" x14ac:dyDescent="0.25"/>
    <row r="84" spans="1:6" ht="27.75" customHeight="1" x14ac:dyDescent="0.25">
      <c r="A84" s="42" t="s">
        <v>39</v>
      </c>
      <c r="B84" s="43"/>
      <c r="C84" s="43"/>
      <c r="D84" s="43"/>
      <c r="E84" s="43"/>
      <c r="F84" s="38"/>
    </row>
    <row r="85" spans="1:6" s="7" customFormat="1" ht="13.8" x14ac:dyDescent="0.25">
      <c r="A85" s="11" t="s">
        <v>40</v>
      </c>
      <c r="C85" s="7" t="s">
        <v>41</v>
      </c>
    </row>
    <row r="86" spans="1:6" s="7" customFormat="1" ht="15" customHeight="1" x14ac:dyDescent="0.3">
      <c r="A86" s="7" t="s">
        <v>42</v>
      </c>
      <c r="C86" s="7" t="s">
        <v>43</v>
      </c>
      <c r="D86" s="12" t="s">
        <v>44</v>
      </c>
    </row>
    <row r="87" spans="1:6" s="7" customFormat="1" ht="15" customHeight="1" x14ac:dyDescent="0.3">
      <c r="A87" s="7" t="s">
        <v>45</v>
      </c>
      <c r="C87" s="7" t="s">
        <v>46</v>
      </c>
      <c r="D87" s="12" t="s">
        <v>47</v>
      </c>
    </row>
    <row r="88" spans="1:6" s="7" customFormat="1" ht="15" customHeight="1" x14ac:dyDescent="0.3">
      <c r="A88" s="7" t="s">
        <v>48</v>
      </c>
      <c r="C88" s="7" t="s">
        <v>49</v>
      </c>
      <c r="D88" s="12" t="s">
        <v>50</v>
      </c>
    </row>
    <row r="89" spans="1:6" s="7" customFormat="1" ht="15" customHeight="1" x14ac:dyDescent="0.3">
      <c r="A89" s="7" t="s">
        <v>7</v>
      </c>
      <c r="C89" s="7" t="s">
        <v>51</v>
      </c>
      <c r="D89" s="12" t="s">
        <v>52</v>
      </c>
    </row>
    <row r="90" spans="1:6" s="7" customFormat="1" ht="15" customHeight="1" x14ac:dyDescent="0.3">
      <c r="A90" s="7" t="s">
        <v>53</v>
      </c>
      <c r="C90" s="7" t="s">
        <v>54</v>
      </c>
      <c r="D90" s="12" t="s">
        <v>55</v>
      </c>
    </row>
    <row r="91" spans="1:6" s="7" customFormat="1" ht="15" customHeight="1" x14ac:dyDescent="0.3">
      <c r="A91" s="7" t="s">
        <v>56</v>
      </c>
      <c r="C91" s="7" t="s">
        <v>57</v>
      </c>
      <c r="D91" s="12" t="s">
        <v>58</v>
      </c>
    </row>
    <row r="92" spans="1:6" s="7" customFormat="1" ht="14.4" x14ac:dyDescent="0.3">
      <c r="A92" s="7" t="s">
        <v>59</v>
      </c>
      <c r="C92" s="7" t="s">
        <v>60</v>
      </c>
      <c r="D92" s="12" t="s">
        <v>61</v>
      </c>
    </row>
    <row r="93" spans="1:6" s="7" customFormat="1" ht="14.4" x14ac:dyDescent="0.3">
      <c r="D93" s="12"/>
    </row>
    <row r="94" spans="1:6" s="7" customFormat="1" ht="6.75" customHeight="1" x14ac:dyDescent="0.3">
      <c r="B94" s="12"/>
      <c r="C94" s="12"/>
      <c r="D94" s="12"/>
    </row>
    <row r="95" spans="1:6" ht="13.8" x14ac:dyDescent="0.25">
      <c r="A95" s="17" t="s">
        <v>62</v>
      </c>
    </row>
  </sheetData>
  <mergeCells count="19">
    <mergeCell ref="A1:C1"/>
    <mergeCell ref="A79:E79"/>
    <mergeCell ref="A80:E80"/>
    <mergeCell ref="C4:E4"/>
    <mergeCell ref="C10:E10"/>
    <mergeCell ref="C15:E15"/>
    <mergeCell ref="C21:E21"/>
    <mergeCell ref="C29:E29"/>
    <mergeCell ref="C63:E63"/>
    <mergeCell ref="C57:E57"/>
    <mergeCell ref="C52:E52"/>
    <mergeCell ref="D1:F1"/>
    <mergeCell ref="C47:E47"/>
    <mergeCell ref="C36:E36"/>
    <mergeCell ref="C41:E41"/>
    <mergeCell ref="A84:E84"/>
    <mergeCell ref="C69:E69"/>
    <mergeCell ref="A81:E81"/>
    <mergeCell ref="A82:F82"/>
  </mergeCells>
  <phoneticPr fontId="3" type="noConversion"/>
  <pageMargins left="0.62992125984251968" right="0.19685039370078741" top="0.43307086614173229" bottom="0.59055118110236227" header="0.31496062992125984" footer="0.35433070866141736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19" ma:contentTypeDescription="Een nieuw document maken." ma:contentTypeScope="" ma:versionID="0c7d665bdf97471ab73c73d07b68c488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43cacdb7b1580e30a1fa5b4dd2a2fb53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3:Jaar" minOccurs="0"/>
                <xsd:element ref="ns2:Uitgave" minOccurs="0"/>
                <xsd:element ref="ns2:Tweede_x0020_onderwerp" minOccurs="0"/>
                <xsd:element ref="ns2:Derde_x0020_onderwerp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  <xsd:enumeration value="KvK gemeenten"/>
        </xsd:restriction>
      </xsd:simpleType>
    </xsd:element>
    <xsd:element name="Uitgave" ma:index="4" nillable="true" ma:displayName="Uitgave" ma:default="01" ma:description="Uitgave van het betreffende jaar" ma:format="Dropdown" ma:internalName="Uitgave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</xsd:restriction>
      </xsd:simpleType>
    </xsd:element>
    <xsd:element name="Tweede_x0020_onderwerp" ma:index="5" nillable="true" ma:displayName="Tweede onderwerp" ma:format="Dropdown" ma:internalName="Tweede_x0020_onderwerp">
      <xsd:simpleType>
        <xsd:restriction base="dms:Choice">
          <xsd:enumeration value="Nieuw"/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</xsd:restriction>
      </xsd:simpleType>
    </xsd:element>
    <xsd:element name="Derde_x0020_onderwerp" ma:index="6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format="Dropdown" ma:internalName="Ja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Gemeente" ma:index="7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67ccec-2b53-4375-a4ca-8980060510b4">
      <UserInfo>
        <DisplayName>Simone Barten - Kool</DisplayName>
        <AccountId>29</AccountId>
        <AccountType/>
      </UserInfo>
      <UserInfo>
        <DisplayName>Bianca Post - Bruggeman</DisplayName>
        <AccountId>16</AccountId>
        <AccountType/>
      </UserInfo>
      <UserInfo>
        <DisplayName>Martien Janssen</DisplayName>
        <AccountId>27</AccountId>
        <AccountType/>
      </UserInfo>
    </SharedWithUsers>
    <Hoofdonderwerp xmlns="cd6d25ef-2f84-4535-96a0-8d68ef2dfb43">Collecteroosters</Hoofdonderwerp>
    <Uitgave xmlns="cd6d25ef-2f84-4535-96a0-8d68ef2dfb43">01</Uitgave>
    <Tweede_x0020_onderwerp xmlns="cd6d25ef-2f84-4535-96a0-8d68ef2dfb43" xsi:nil="true"/>
    <Jaar xmlns="5e2d06a2-e894-4fc0-9219-8ef4d89372f1">2022</Jaar>
    <Derde_x0020_onderwerp xmlns="cd6d25ef-2f84-4535-96a0-8d68ef2dfb43" xsi:nil="true"/>
    <Gemeente xmlns="5e2d06a2-e894-4fc0-9219-8ef4d89372f1" xsi:nil="true"/>
  </documentManagement>
</p:properties>
</file>

<file path=customXml/itemProps1.xml><?xml version="1.0" encoding="utf-8"?>
<ds:datastoreItem xmlns:ds="http://schemas.openxmlformats.org/officeDocument/2006/customXml" ds:itemID="{03C10221-8FD1-45BD-B425-34EB6EFD8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d25ef-2f84-4535-96a0-8d68ef2dfb43"/>
    <ds:schemaRef ds:uri="5e2d06a2-e894-4fc0-9219-8ef4d89372f1"/>
    <ds:schemaRef ds:uri="4867ccec-2b53-4375-a4ca-89800605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3222B-3A4B-4AED-8D08-E43877CFF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4C411-FAC7-442D-8E1E-77AEF9CEF80F}">
  <ds:schemaRefs>
    <ds:schemaRef ds:uri="http://schemas.microsoft.com/office/2006/metadata/properties"/>
    <ds:schemaRef ds:uri="http://schemas.microsoft.com/office/infopath/2007/PartnerControls"/>
    <ds:schemaRef ds:uri="4867ccec-2b53-4375-a4ca-8980060510b4"/>
    <ds:schemaRef ds:uri="cd6d25ef-2f84-4535-96a0-8d68ef2dfb43"/>
    <ds:schemaRef ds:uri="5e2d06a2-e894-4fc0-9219-8ef4d89372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>Bianca Post - Bruggeman</cp:lastModifiedBy>
  <cp:revision/>
  <cp:lastPrinted>2022-06-03T09:45:05Z</cp:lastPrinted>
  <dcterms:created xsi:type="dcterms:W3CDTF">2005-07-14T10:25:33Z</dcterms:created>
  <dcterms:modified xsi:type="dcterms:W3CDTF">2022-06-03T10:08:43Z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0x01010003E1308853F8A64D92D494A8F9CD8705</vt:lpwstr>
  </property>
  <property fmtid="{D5CDD505-2E9C-101B-9397-08002B2CF9AE}" pid="3" name="Order">
    <vt:r8>100</vt:r8>
  </property>
  <property fmtid="{D5CDD505-2E9C-101B-9397-08002B2CF9AE}" pid="4" name="AuthorIds_UIVersion_1536">
    <vt:lpwstr>16</vt:lpwstr>
  </property>
</Properties>
</file>